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<sst xmlns="http://schemas.openxmlformats.org/spreadsheetml/2006/main" count="57" uniqueCount="55">
  <si>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Таблица № 2</t>
  </si>
  <si>
    <t>Исходные данные</t>
  </si>
  <si>
    <t>Решение</t>
  </si>
  <si>
    <t>Формула, значение</t>
  </si>
  <si>
    <t>Норм сопр  Ryn, Н/м2</t>
  </si>
  <si>
    <t>Норм сопр металла шва - Rwun, Н/м2</t>
  </si>
  <si>
    <r>
      <t xml:space="preserve">Коэффициент надежности по материалу шва </t>
    </r>
    <r>
      <rPr>
        <sz val="10"/>
        <color indexed="17"/>
        <rFont val="Symbol"/>
        <family val="1"/>
      </rPr>
      <t>gw</t>
    </r>
    <r>
      <rPr>
        <sz val="10"/>
        <color indexed="17"/>
        <rFont val="Arial"/>
        <family val="2"/>
      </rPr>
      <t>m</t>
    </r>
    <r>
      <rPr>
        <sz val="10"/>
        <color indexed="17"/>
        <rFont val="Arial"/>
        <family val="0"/>
      </rPr>
      <t>=</t>
    </r>
  </si>
  <si>
    <t>Определим расчетное сечение</t>
  </si>
  <si>
    <t>рис. 4.9</t>
  </si>
  <si>
    <t>минимальный катет шва kfmin=</t>
  </si>
  <si>
    <t>прил.5, табл.1</t>
  </si>
  <si>
    <t>макс катет шва kfmax=</t>
  </si>
  <si>
    <r>
      <t xml:space="preserve">Коэффициент учитывающий проплавление металла </t>
    </r>
    <r>
      <rPr>
        <sz val="10"/>
        <color indexed="17"/>
        <rFont val="Arial"/>
        <family val="2"/>
      </rPr>
      <t>β</t>
    </r>
    <r>
      <rPr>
        <sz val="8"/>
        <color indexed="17"/>
        <rFont val="Arial"/>
        <family val="0"/>
      </rPr>
      <t>f</t>
    </r>
    <r>
      <rPr>
        <sz val="10"/>
        <color indexed="17"/>
        <rFont val="Arial"/>
        <family val="0"/>
      </rPr>
      <t>=</t>
    </r>
  </si>
  <si>
    <r>
      <t xml:space="preserve">Коэффициент учитывающий проплавление металла </t>
    </r>
    <r>
      <rPr>
        <sz val="10"/>
        <color indexed="17"/>
        <rFont val="Arial"/>
        <family val="2"/>
      </rPr>
      <t>βz</t>
    </r>
    <r>
      <rPr>
        <sz val="10"/>
        <color indexed="17"/>
        <rFont val="Arial"/>
        <family val="0"/>
      </rPr>
      <t>=</t>
    </r>
  </si>
  <si>
    <t>Москалев</t>
  </si>
  <si>
    <t>Усилие воспр столиком  N, Н</t>
  </si>
  <si>
    <t>Материал колонны и столика   С 245</t>
  </si>
  <si>
    <t>Норм сопр  Run, Н/м2</t>
  </si>
  <si>
    <t>Расч сопр по мет границы сплавления Rwz=0.45*Run</t>
  </si>
  <si>
    <t>наоборот- расч приним сеч по мет границы сплавления</t>
  </si>
  <si>
    <t>Прил5-4</t>
  </si>
  <si>
    <t>Принимаем столик шириной b=</t>
  </si>
  <si>
    <t>Толщина столика t=</t>
  </si>
  <si>
    <t>Примечание:</t>
  </si>
  <si>
    <t>зеленым -принятые значения</t>
  </si>
  <si>
    <t>красным - расчетные величины</t>
  </si>
  <si>
    <t>желт фон - исходные данные</t>
  </si>
  <si>
    <t>4.9 Моск</t>
  </si>
  <si>
    <t>4.8 Моск</t>
  </si>
  <si>
    <t>Зададимся катетом шва kf=</t>
  </si>
  <si>
    <r>
      <t>Расч сопр по мет шва Rwf=0.55*Rwun/</t>
    </r>
    <r>
      <rPr>
        <sz val="10"/>
        <color indexed="10"/>
        <rFont val="Symbol"/>
        <family val="1"/>
      </rPr>
      <t>g</t>
    </r>
    <r>
      <rPr>
        <sz val="8"/>
        <color indexed="10"/>
        <rFont val="Arial"/>
        <family val="0"/>
      </rPr>
      <t>wn</t>
    </r>
  </si>
  <si>
    <t>Рассчитать прикрепление столика к колонне</t>
  </si>
  <si>
    <t>рис. 4.16</t>
  </si>
  <si>
    <t>Прил5-2</t>
  </si>
  <si>
    <t>Прил 3</t>
  </si>
  <si>
    <r>
      <t>если Rwf*</t>
    </r>
    <r>
      <rPr>
        <sz val="10"/>
        <color indexed="12"/>
        <rFont val="Arial"/>
        <family val="2"/>
      </rPr>
      <t>β</t>
    </r>
    <r>
      <rPr>
        <sz val="8"/>
        <color indexed="12"/>
        <rFont val="Arial"/>
        <family val="0"/>
      </rPr>
      <t>f</t>
    </r>
    <r>
      <rPr>
        <sz val="10"/>
        <color indexed="12"/>
        <rFont val="Arial"/>
        <family val="0"/>
      </rPr>
      <t xml:space="preserve"> </t>
    </r>
    <r>
      <rPr>
        <sz val="10"/>
        <color indexed="12"/>
        <rFont val="Symbol"/>
        <family val="1"/>
      </rPr>
      <t>&lt;</t>
    </r>
    <r>
      <rPr>
        <sz val="10"/>
        <color indexed="12"/>
        <rFont val="Arial"/>
        <family val="0"/>
      </rPr>
      <t>Rwz*βz</t>
    </r>
  </si>
  <si>
    <r>
      <t xml:space="preserve">Сварка </t>
    </r>
    <r>
      <rPr>
        <b/>
        <sz val="10"/>
        <rFont val="Arial"/>
        <family val="2"/>
      </rPr>
      <t>ручная</t>
    </r>
    <r>
      <rPr>
        <sz val="10"/>
        <rFont val="Arial"/>
        <family val="0"/>
      </rPr>
      <t xml:space="preserve"> электродами Э42</t>
    </r>
  </si>
  <si>
    <t>синим - проверки, условия</t>
  </si>
  <si>
    <r>
      <t xml:space="preserve">то расчетным явл сечение </t>
    </r>
    <r>
      <rPr>
        <sz val="10"/>
        <color indexed="10"/>
        <rFont val="Arial"/>
        <family val="2"/>
      </rPr>
      <t>по мет шва</t>
    </r>
    <r>
      <rPr>
        <sz val="10"/>
        <color indexed="12"/>
        <rFont val="Arial"/>
        <family val="0"/>
      </rPr>
      <t>,</t>
    </r>
  </si>
  <si>
    <t>Длина столика      l=</t>
  </si>
  <si>
    <t>Изгибающий момент действ на соединение М=</t>
  </si>
  <si>
    <t>N*е</t>
  </si>
  <si>
    <t>Эксцентриситет приложения силы, м                           е=</t>
  </si>
  <si>
    <r>
      <t>≤</t>
    </r>
    <r>
      <rPr>
        <sz val="8"/>
        <color indexed="10"/>
        <rFont val="Arial"/>
        <family val="0"/>
      </rPr>
      <t>1.2*t</t>
    </r>
  </si>
  <si>
    <t>Возможная макс длина шва lш=</t>
  </si>
  <si>
    <t xml:space="preserve"> </t>
  </si>
  <si>
    <t>Момент сопротивления расчетного соед Ww=</t>
  </si>
  <si>
    <t>2* βf*kf*(Lw^2)/6</t>
  </si>
  <si>
    <t>Нормальное напряжение от изгибающ момента σw=</t>
  </si>
  <si>
    <t>M / Ww</t>
  </si>
  <si>
    <t>ф.4.7</t>
  </si>
  <si>
    <r>
      <t xml:space="preserve">Напряжение от среза (сила N действ как Q) </t>
    </r>
    <r>
      <rPr>
        <sz val="10"/>
        <color indexed="10"/>
        <rFont val="Arial"/>
        <family val="2"/>
      </rPr>
      <t>τ</t>
    </r>
    <r>
      <rPr>
        <sz val="10"/>
        <color indexed="10"/>
        <rFont val="Arial"/>
        <family val="0"/>
      </rPr>
      <t>w=</t>
    </r>
  </si>
  <si>
    <r>
      <t>Проверка условия ф.4.7 в виде привед на стр.87 σ</t>
    </r>
    <r>
      <rPr>
        <sz val="8"/>
        <color indexed="12"/>
        <rFont val="Arial"/>
        <family val="0"/>
      </rPr>
      <t>w=</t>
    </r>
  </si>
  <si>
    <r>
      <t>√</t>
    </r>
    <r>
      <rPr>
        <sz val="8"/>
        <color indexed="12"/>
        <rFont val="Arial"/>
        <family val="0"/>
      </rPr>
      <t xml:space="preserve">(σw^2+τw^2) </t>
    </r>
    <r>
      <rPr>
        <sz val="8"/>
        <color indexed="12"/>
        <rFont val="Arial"/>
        <family val="2"/>
      </rPr>
      <t>≤ Rwf</t>
    </r>
  </si>
  <si>
    <t>Меньшее значение катета шва не приводит к собл условия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</si>
</sst>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000"/>
    <numFmt numFmtId="184" formatCode="0.0000"/>
    <numFmt numFmtId="185" formatCode="0.000"/>
  </numFmts>
  <fonts count="12">
    <font>
      <sz val="10"/>
      <name val="Arial"/>
      <family val="0"/>
    </font>
    <font>
      <sz val="10"/>
      <color indexed="12"/>
      <name val="Arial"/>
      <family val="0"/>
    </font>
    <font>
      <sz val="10"/>
      <color indexed="12"/>
      <name val="Symbol"/>
      <family val="1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10"/>
      <name val="Symbol"/>
      <family val="1"/>
    </font>
    <font>
      <sz val="8"/>
      <color indexed="10"/>
      <name val="Arial"/>
      <family val="0"/>
    </font>
    <font>
      <sz val="10"/>
      <color indexed="17"/>
      <name val="Symbol"/>
      <family val="1"/>
    </font>
    <font>
      <sz val="8"/>
      <color indexed="12"/>
      <name val="Arial"/>
      <family val="0"/>
    </font>
    <font>
      <b/>
      <sz val="10"/>
      <name val="Arial"/>
      <family val="2"/>
    </font>
    <font>
      <sz val="8"/>
      <color indexed="17"/>
      <name val="Arial"/>
      <family val="0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2" fontId="4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0" zoomScaleNormal="80" workbookViewId="0" topLeftCell="C1">
      <selection activeCell="H27" sqref="H27"/>
    </sheetView>
  </sheetViews>
  <sheetFormatPr defaultColWidth="9.140625" defaultRowHeight="12.75"/>
  <cols>
    <col min="1" max="1" width="9.28125" style="0" bestFit="1" customWidth="1"/>
    <col min="2" max="2" width="53.140625" style="0" customWidth="1"/>
    <col min="3" max="3" width="14.140625" style="0" customWidth="1"/>
    <col min="4" max="4" width="9.8515625" style="0" customWidth="1"/>
    <col min="5" max="5" width="49.7109375" style="0" customWidth="1"/>
    <col min="6" max="6" width="23.7109375" style="0" customWidth="1"/>
    <col min="7" max="7" width="11.57421875" style="0" bestFit="1" customWidth="1"/>
    <col min="8" max="8" width="14.00390625" style="0" customWidth="1"/>
  </cols>
  <sheetData>
    <row r="1" spans="1:5" ht="12.75">
      <c r="A1" s="13" t="s">
        <v>31</v>
      </c>
      <c r="B1" s="13"/>
      <c r="C1" s="13"/>
      <c r="D1" t="s">
        <v>32</v>
      </c>
      <c r="E1" s="13" t="s">
        <v>2</v>
      </c>
    </row>
    <row r="2" spans="1:9" ht="12.75">
      <c r="A2" s="2" t="s">
        <v>1</v>
      </c>
      <c r="B2" s="2"/>
      <c r="C2" s="2"/>
      <c r="D2" t="s">
        <v>14</v>
      </c>
      <c r="F2" t="s">
        <v>3</v>
      </c>
      <c r="G2" t="s">
        <v>2</v>
      </c>
      <c r="I2" t="s">
        <v>23</v>
      </c>
    </row>
    <row r="3" spans="1:10" ht="12.75">
      <c r="A3" s="2"/>
      <c r="B3" s="2" t="s">
        <v>15</v>
      </c>
      <c r="C3" s="2">
        <v>700000</v>
      </c>
      <c r="E3" s="8" t="s">
        <v>7</v>
      </c>
      <c r="F3" s="3" t="s">
        <v>8</v>
      </c>
      <c r="G3" s="3"/>
      <c r="I3" s="1" t="s">
        <v>37</v>
      </c>
      <c r="J3" s="1"/>
    </row>
    <row r="4" spans="1:11" ht="12.75">
      <c r="A4" s="2"/>
      <c r="B4" s="2" t="s">
        <v>42</v>
      </c>
      <c r="C4" s="2">
        <v>0.08</v>
      </c>
      <c r="E4" s="8"/>
      <c r="F4" s="3"/>
      <c r="G4" s="3"/>
      <c r="I4" s="4" t="s">
        <v>24</v>
      </c>
      <c r="J4" s="4"/>
      <c r="K4" s="4"/>
    </row>
    <row r="5" spans="1:11" ht="12.75">
      <c r="A5" s="2">
        <v>1</v>
      </c>
      <c r="B5" s="2" t="s">
        <v>16</v>
      </c>
      <c r="C5" s="2"/>
      <c r="E5" s="1" t="s">
        <v>35</v>
      </c>
      <c r="F5" s="1">
        <f>C10*C16</f>
        <v>126280000.00000001</v>
      </c>
      <c r="G5" s="1">
        <f>C12*C17</f>
        <v>166500000</v>
      </c>
      <c r="I5" s="3" t="s">
        <v>25</v>
      </c>
      <c r="J5" s="3"/>
      <c r="K5" s="3"/>
    </row>
    <row r="6" spans="1:11" ht="12.75">
      <c r="A6" s="2"/>
      <c r="B6" s="6" t="s">
        <v>4</v>
      </c>
      <c r="C6" s="2">
        <v>245000000</v>
      </c>
      <c r="E6" s="1" t="s">
        <v>38</v>
      </c>
      <c r="G6" s="1" t="s">
        <v>28</v>
      </c>
      <c r="I6" s="2" t="s">
        <v>26</v>
      </c>
      <c r="J6" s="2"/>
      <c r="K6" s="2"/>
    </row>
    <row r="7" spans="1:7" ht="12.75">
      <c r="A7" s="2"/>
      <c r="B7" s="6" t="s">
        <v>17</v>
      </c>
      <c r="C7" s="2">
        <v>370000000</v>
      </c>
      <c r="D7" t="s">
        <v>34</v>
      </c>
      <c r="E7" s="1" t="s">
        <v>19</v>
      </c>
      <c r="G7" s="1" t="s">
        <v>27</v>
      </c>
    </row>
    <row r="8" spans="1:7" ht="12.75">
      <c r="A8" s="2">
        <v>2</v>
      </c>
      <c r="B8" s="2" t="s">
        <v>36</v>
      </c>
      <c r="C8" s="2"/>
      <c r="E8" s="3" t="s">
        <v>40</v>
      </c>
      <c r="F8" s="3" t="s">
        <v>41</v>
      </c>
      <c r="G8" s="3">
        <f>C3*C4</f>
        <v>56000</v>
      </c>
    </row>
    <row r="9" spans="1:7" ht="12.75">
      <c r="A9" s="2"/>
      <c r="B9" s="6" t="s">
        <v>5</v>
      </c>
      <c r="C9" s="6">
        <v>410000000</v>
      </c>
      <c r="D9" t="s">
        <v>33</v>
      </c>
      <c r="E9" s="3" t="s">
        <v>11</v>
      </c>
      <c r="F9" s="3" t="s">
        <v>43</v>
      </c>
      <c r="G9" s="3">
        <f>1.2*C14</f>
        <v>0.024</v>
      </c>
    </row>
    <row r="10" spans="1:7" ht="12.75">
      <c r="A10" s="2"/>
      <c r="B10" s="5" t="s">
        <v>30</v>
      </c>
      <c r="C10" s="5">
        <f>0.55*C9/C11</f>
        <v>180400000.00000003</v>
      </c>
      <c r="E10" s="3" t="s">
        <v>9</v>
      </c>
      <c r="F10" s="3" t="s">
        <v>10</v>
      </c>
      <c r="G10" s="3">
        <v>0.008</v>
      </c>
    </row>
    <row r="11" spans="1:8" ht="12.75">
      <c r="A11" s="2"/>
      <c r="B11" s="6" t="s">
        <v>6</v>
      </c>
      <c r="C11" s="6">
        <v>1.25</v>
      </c>
      <c r="E11" s="1" t="s">
        <v>29</v>
      </c>
      <c r="F11" s="1"/>
      <c r="G11" s="1">
        <v>0.013</v>
      </c>
      <c r="H11" t="s">
        <v>54</v>
      </c>
    </row>
    <row r="12" spans="1:7" ht="12.75">
      <c r="A12" s="2"/>
      <c r="B12" s="5" t="s">
        <v>18</v>
      </c>
      <c r="C12" s="5">
        <f>0.45*C7</f>
        <v>166500000</v>
      </c>
      <c r="E12" s="3" t="s">
        <v>44</v>
      </c>
      <c r="G12" s="3">
        <f>C15-0.01</f>
        <v>0.37</v>
      </c>
    </row>
    <row r="13" spans="1:7" ht="12.75">
      <c r="A13" s="2"/>
      <c r="B13" s="6" t="s">
        <v>21</v>
      </c>
      <c r="C13" s="6">
        <v>0.2</v>
      </c>
      <c r="D13" t="s">
        <v>45</v>
      </c>
      <c r="E13" s="3" t="s">
        <v>46</v>
      </c>
      <c r="F13" s="3" t="s">
        <v>47</v>
      </c>
      <c r="G13" s="3">
        <f>2*C16*G11*G12^2/6</f>
        <v>0.0004152633333333333</v>
      </c>
    </row>
    <row r="14" spans="1:7" ht="12.75">
      <c r="A14" s="2"/>
      <c r="B14" s="6" t="s">
        <v>22</v>
      </c>
      <c r="C14" s="6">
        <v>0.02</v>
      </c>
      <c r="E14" s="3" t="s">
        <v>48</v>
      </c>
      <c r="F14" s="3" t="s">
        <v>49</v>
      </c>
      <c r="G14" s="3">
        <f>G8/G13</f>
        <v>134854188.90824297</v>
      </c>
    </row>
    <row r="15" spans="1:7" ht="12.75">
      <c r="A15" s="2"/>
      <c r="B15" s="6" t="s">
        <v>39</v>
      </c>
      <c r="C15" s="6">
        <v>0.38</v>
      </c>
      <c r="E15" s="3" t="s">
        <v>51</v>
      </c>
      <c r="F15" s="3" t="s">
        <v>50</v>
      </c>
      <c r="G15" s="16">
        <f>C3/(2*C16*G12*G11)</f>
        <v>103950103.95010395</v>
      </c>
    </row>
    <row r="16" spans="1:8" ht="12.75">
      <c r="A16" s="2"/>
      <c r="B16" s="6" t="s">
        <v>12</v>
      </c>
      <c r="C16" s="14">
        <v>0.7</v>
      </c>
      <c r="D16" t="s">
        <v>20</v>
      </c>
      <c r="E16" s="1" t="s">
        <v>52</v>
      </c>
      <c r="F16" s="17" t="s">
        <v>53</v>
      </c>
      <c r="G16" s="1">
        <f>(G14^2+G15^2)^0.5</f>
        <v>170268248.29467618</v>
      </c>
      <c r="H16" s="1">
        <f>C10</f>
        <v>180400000.00000003</v>
      </c>
    </row>
    <row r="17" spans="1:4" ht="12.75">
      <c r="A17" s="2"/>
      <c r="B17" s="6" t="s">
        <v>13</v>
      </c>
      <c r="C17" s="14">
        <v>1</v>
      </c>
      <c r="D17" t="s">
        <v>20</v>
      </c>
    </row>
    <row r="18" spans="1:3" ht="12.75">
      <c r="A18" s="7"/>
      <c r="B18" s="7"/>
      <c r="C18" s="7"/>
    </row>
    <row r="19" spans="1:3" ht="12.75">
      <c r="A19" s="7"/>
      <c r="B19" s="7"/>
      <c r="C19" s="7"/>
    </row>
    <row r="20" spans="1:3" ht="12.75">
      <c r="A20" s="7"/>
      <c r="B20" s="7"/>
      <c r="C20" s="7"/>
    </row>
    <row r="21" spans="1:3" ht="12.75">
      <c r="A21" s="7"/>
      <c r="B21" s="7"/>
      <c r="C21" s="7"/>
    </row>
    <row r="25" spans="5:7" s="7" customFormat="1" ht="12.75">
      <c r="E25" s="3"/>
      <c r="F25" s="3"/>
      <c r="G25" s="3"/>
    </row>
    <row r="26" spans="4:7" s="7" customFormat="1" ht="12.75">
      <c r="D26" s="8"/>
      <c r="E26" s="3"/>
      <c r="F26" s="3"/>
      <c r="G26" s="3"/>
    </row>
    <row r="27" spans="4:7" s="7" customFormat="1" ht="12.75">
      <c r="D27" s="8"/>
      <c r="E27" s="3"/>
      <c r="F27" s="3"/>
      <c r="G27" s="3"/>
    </row>
    <row r="28" spans="4:7" s="7" customFormat="1" ht="12.75">
      <c r="D28" s="9"/>
      <c r="E28" s="3"/>
      <c r="F28" s="3"/>
      <c r="G28" s="3"/>
    </row>
    <row r="29" spans="4:7" s="7" customFormat="1" ht="12.75">
      <c r="D29" s="9"/>
      <c r="E29" s="1"/>
      <c r="F29" s="1"/>
      <c r="G29" s="1"/>
    </row>
    <row r="30" spans="4:7" s="7" customFormat="1" ht="12.75">
      <c r="D30" s="9"/>
      <c r="E30" s="3"/>
      <c r="F30" s="3"/>
      <c r="G30" s="3"/>
    </row>
    <row r="31" spans="4:7" s="7" customFormat="1" ht="12.75">
      <c r="D31" s="8"/>
      <c r="E31" s="4"/>
      <c r="F31" s="4"/>
      <c r="G31" s="4"/>
    </row>
    <row r="32" spans="4:7" s="7" customFormat="1" ht="12.75">
      <c r="D32" s="8"/>
      <c r="E32" s="1"/>
      <c r="F32" s="1"/>
      <c r="G32" s="1"/>
    </row>
    <row r="33" spans="4:7" s="7" customFormat="1" ht="12.75">
      <c r="D33" s="8"/>
      <c r="E33" s="15"/>
      <c r="F33" s="4"/>
      <c r="G33"/>
    </row>
    <row r="34" spans="4:7" s="7" customFormat="1" ht="12.75">
      <c r="D34" s="8"/>
      <c r="E34" s="8"/>
      <c r="F34" s="8"/>
      <c r="G34" s="10"/>
    </row>
    <row r="35" spans="4:7" s="7" customFormat="1" ht="12.75">
      <c r="D35" s="8"/>
      <c r="E35" s="8"/>
      <c r="F35" s="8"/>
      <c r="G35" s="10"/>
    </row>
    <row r="36" spans="4:7" s="7" customFormat="1" ht="12.75">
      <c r="D36" s="8"/>
      <c r="E36" s="8"/>
      <c r="F36" s="8"/>
      <c r="G36" s="10"/>
    </row>
    <row r="37" spans="4:7" s="7" customFormat="1" ht="12.75">
      <c r="D37" s="8"/>
      <c r="E37" s="8"/>
      <c r="F37" s="8"/>
      <c r="G37" s="10"/>
    </row>
    <row r="38" spans="2:7" s="7" customFormat="1" ht="12.75">
      <c r="B38" s="9"/>
      <c r="C38" s="9"/>
      <c r="D38" s="8"/>
      <c r="E38" s="8"/>
      <c r="F38" s="8"/>
      <c r="G38" s="10"/>
    </row>
    <row r="39" spans="2:7" s="7" customFormat="1" ht="12.75">
      <c r="B39" s="8"/>
      <c r="D39" s="9"/>
      <c r="E39" s="9"/>
      <c r="F39" s="9"/>
      <c r="G39" s="9"/>
    </row>
    <row r="40" spans="4:7" s="7" customFormat="1" ht="12.75">
      <c r="D40" s="9"/>
      <c r="E40" s="9"/>
      <c r="F40" s="9"/>
      <c r="G40" s="9"/>
    </row>
    <row r="41" spans="4:7" s="7" customFormat="1" ht="12.75">
      <c r="D41" s="8"/>
      <c r="E41" s="8"/>
      <c r="F41" s="8"/>
      <c r="G41" s="8"/>
    </row>
    <row r="42" spans="4:7" s="7" customFormat="1" ht="12.75">
      <c r="D42" s="8"/>
      <c r="E42" s="8"/>
      <c r="F42" s="8"/>
      <c r="G42" s="8"/>
    </row>
    <row r="43" spans="5:8" s="7" customFormat="1" ht="12.75">
      <c r="E43" s="11"/>
      <c r="F43" s="12"/>
      <c r="G43" s="11"/>
      <c r="H43" s="11"/>
    </row>
    <row r="44" s="7" customFormat="1" ht="12.75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J1:J1"/>
  <sheetViews>
    <sheetView workbookViewId="0" topLeftCell="A1">
      <selection activeCell="J1" sqref="J1"/>
    </sheetView>
  </sheetViews>
  <sheetFormatPr defaultColWidth="9.140625" defaultRowHeight="12.75"/>
  <sheetData>
    <row r="1" ht="12.75">
      <c r="J1" t="s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2008-02-25T11:23:11Z</dcterms:modified>
  <cp:category/>
  <cp:version/>
  <cp:contentType/>
  <cp:contentStatus/>
</cp:coreProperties>
</file>